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n\Documents\"/>
    </mc:Choice>
  </mc:AlternateContent>
  <bookViews>
    <workbookView xWindow="0" yWindow="0" windowWidth="20295" windowHeight="6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M48" i="1" s="1"/>
  <c r="J48" i="1"/>
  <c r="I48" i="1"/>
  <c r="H48" i="1"/>
  <c r="E48" i="1"/>
  <c r="E47" i="1"/>
  <c r="I47" i="1" s="1"/>
  <c r="L47" i="1" s="1"/>
  <c r="M47" i="1" s="1"/>
  <c r="E46" i="1"/>
  <c r="I46" i="1" s="1"/>
  <c r="L46" i="1" s="1"/>
  <c r="M46" i="1" s="1"/>
  <c r="E45" i="1"/>
  <c r="E44" i="1"/>
  <c r="E43" i="1"/>
  <c r="I43" i="1" s="1"/>
  <c r="L43" i="1" s="1"/>
  <c r="M43" i="1" s="1"/>
  <c r="E42" i="1"/>
  <c r="I42" i="1" s="1"/>
  <c r="L42" i="1" s="1"/>
  <c r="M42" i="1" s="1"/>
  <c r="E41" i="1"/>
  <c r="E40" i="1"/>
  <c r="E39" i="1"/>
  <c r="I39" i="1" s="1"/>
  <c r="L39" i="1" s="1"/>
  <c r="M39" i="1" s="1"/>
  <c r="E38" i="1"/>
  <c r="E37" i="1"/>
  <c r="E36" i="1"/>
  <c r="I36" i="1" s="1"/>
  <c r="E35" i="1"/>
  <c r="E34" i="1"/>
  <c r="F34" i="1" s="1"/>
  <c r="E33" i="1"/>
  <c r="I18" i="1"/>
  <c r="L18" i="1" s="1"/>
  <c r="M18" i="1" s="1"/>
  <c r="L45" i="1"/>
  <c r="M45" i="1" s="1"/>
  <c r="I45" i="1"/>
  <c r="I44" i="1"/>
  <c r="L44" i="1" s="1"/>
  <c r="M44" i="1" s="1"/>
  <c r="I41" i="1"/>
  <c r="L41" i="1" s="1"/>
  <c r="M41" i="1" s="1"/>
  <c r="I40" i="1"/>
  <c r="L40" i="1" s="1"/>
  <c r="M40" i="1" s="1"/>
  <c r="H47" i="1"/>
  <c r="H46" i="1"/>
  <c r="H45" i="1"/>
  <c r="H44" i="1"/>
  <c r="H43" i="1"/>
  <c r="H42" i="1"/>
  <c r="H41" i="1"/>
  <c r="J41" i="1" s="1"/>
  <c r="K41" i="1" s="1"/>
  <c r="H40" i="1"/>
  <c r="H39" i="1"/>
  <c r="H38" i="1"/>
  <c r="H37" i="1"/>
  <c r="H36" i="1"/>
  <c r="H35" i="1"/>
  <c r="H34" i="1"/>
  <c r="H33" i="1"/>
  <c r="F40" i="1"/>
  <c r="C40" i="1"/>
  <c r="C39" i="1"/>
  <c r="I38" i="1"/>
  <c r="C38" i="1"/>
  <c r="F37" i="1"/>
  <c r="C37" i="1"/>
  <c r="C36" i="1"/>
  <c r="I35" i="1"/>
  <c r="L35" i="1" s="1"/>
  <c r="M35" i="1" s="1"/>
  <c r="C35" i="1"/>
  <c r="C34" i="1"/>
  <c r="F33" i="1"/>
  <c r="C33" i="1"/>
  <c r="I22" i="1"/>
  <c r="L22" i="1" s="1"/>
  <c r="M22" i="1" s="1"/>
  <c r="I21" i="1"/>
  <c r="L21" i="1" s="1"/>
  <c r="M21" i="1" s="1"/>
  <c r="I20" i="1"/>
  <c r="L20" i="1" s="1"/>
  <c r="M20" i="1" s="1"/>
  <c r="I19" i="1"/>
  <c r="L19" i="1" s="1"/>
  <c r="M19" i="1" s="1"/>
  <c r="I17" i="1"/>
  <c r="L17" i="1" s="1"/>
  <c r="M17" i="1" s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15" i="1"/>
  <c r="I15" i="1" s="1"/>
  <c r="L15" i="1" s="1"/>
  <c r="M15" i="1" s="1"/>
  <c r="E14" i="1"/>
  <c r="F14" i="1" s="1"/>
  <c r="E13" i="1"/>
  <c r="F13" i="1" s="1"/>
  <c r="E12" i="1"/>
  <c r="I12" i="1" s="1"/>
  <c r="L12" i="1" s="1"/>
  <c r="M12" i="1" s="1"/>
  <c r="E11" i="1"/>
  <c r="I11" i="1" s="1"/>
  <c r="L11" i="1" s="1"/>
  <c r="M11" i="1" s="1"/>
  <c r="E10" i="1"/>
  <c r="I10" i="1" s="1"/>
  <c r="L10" i="1" s="1"/>
  <c r="M10" i="1" s="1"/>
  <c r="E9" i="1"/>
  <c r="F9" i="1" s="1"/>
  <c r="E8" i="1"/>
  <c r="F8" i="1" s="1"/>
  <c r="C15" i="1"/>
  <c r="C14" i="1"/>
  <c r="C13" i="1"/>
  <c r="C12" i="1"/>
  <c r="C11" i="1"/>
  <c r="C10" i="1"/>
  <c r="C9" i="1"/>
  <c r="C8" i="1"/>
  <c r="J45" i="1" l="1"/>
  <c r="K45" i="1" s="1"/>
  <c r="L36" i="1"/>
  <c r="M36" i="1" s="1"/>
  <c r="J36" i="1"/>
  <c r="K36" i="1" s="1"/>
  <c r="J43" i="1"/>
  <c r="K43" i="1" s="1"/>
  <c r="J47" i="1"/>
  <c r="K47" i="1" s="1"/>
  <c r="I34" i="1"/>
  <c r="L34" i="1" s="1"/>
  <c r="M34" i="1" s="1"/>
  <c r="F36" i="1"/>
  <c r="J38" i="1"/>
  <c r="K38" i="1" s="1"/>
  <c r="L38" i="1"/>
  <c r="M38" i="1" s="1"/>
  <c r="F38" i="1"/>
  <c r="I33" i="1"/>
  <c r="L33" i="1" s="1"/>
  <c r="M33" i="1" s="1"/>
  <c r="I37" i="1"/>
  <c r="L37" i="1" s="1"/>
  <c r="M37" i="1" s="1"/>
  <c r="C51" i="1"/>
  <c r="J42" i="1"/>
  <c r="K42" i="1" s="1"/>
  <c r="I16" i="1"/>
  <c r="L16" i="1" s="1"/>
  <c r="M16" i="1" s="1"/>
  <c r="J19" i="1"/>
  <c r="K19" i="1" s="1"/>
  <c r="J40" i="1"/>
  <c r="K40" i="1" s="1"/>
  <c r="J44" i="1"/>
  <c r="K44" i="1" s="1"/>
  <c r="J35" i="1"/>
  <c r="K35" i="1" s="1"/>
  <c r="J39" i="1"/>
  <c r="K39" i="1" s="1"/>
  <c r="F35" i="1"/>
  <c r="F39" i="1"/>
  <c r="J46" i="1"/>
  <c r="K46" i="1" s="1"/>
  <c r="J17" i="1"/>
  <c r="K17" i="1" s="1"/>
  <c r="J21" i="1"/>
  <c r="K21" i="1" s="1"/>
  <c r="F12" i="1"/>
  <c r="I14" i="1"/>
  <c r="L14" i="1" s="1"/>
  <c r="M14" i="1" s="1"/>
  <c r="F11" i="1"/>
  <c r="F10" i="1"/>
  <c r="C25" i="1"/>
  <c r="J10" i="1"/>
  <c r="K10" i="1" s="1"/>
  <c r="J18" i="1"/>
  <c r="K18" i="1" s="1"/>
  <c r="J22" i="1"/>
  <c r="K22" i="1" s="1"/>
  <c r="J11" i="1"/>
  <c r="K11" i="1" s="1"/>
  <c r="J15" i="1"/>
  <c r="K15" i="1" s="1"/>
  <c r="J12" i="1"/>
  <c r="K12" i="1" s="1"/>
  <c r="J20" i="1"/>
  <c r="K20" i="1" s="1"/>
  <c r="F15" i="1"/>
  <c r="I8" i="1"/>
  <c r="I9" i="1"/>
  <c r="L9" i="1" s="1"/>
  <c r="M9" i="1" s="1"/>
  <c r="I13" i="1"/>
  <c r="L13" i="1" s="1"/>
  <c r="M13" i="1" s="1"/>
  <c r="D34" i="1" l="1"/>
  <c r="D48" i="1"/>
  <c r="J34" i="1"/>
  <c r="K34" i="1" s="1"/>
  <c r="F51" i="1"/>
  <c r="D39" i="1"/>
  <c r="J33" i="1"/>
  <c r="K33" i="1" s="1"/>
  <c r="D37" i="1"/>
  <c r="D35" i="1"/>
  <c r="D40" i="1"/>
  <c r="D33" i="1"/>
  <c r="D47" i="1"/>
  <c r="D43" i="1"/>
  <c r="D46" i="1"/>
  <c r="D42" i="1"/>
  <c r="D45" i="1"/>
  <c r="D41" i="1"/>
  <c r="D44" i="1"/>
  <c r="D36" i="1"/>
  <c r="D38" i="1"/>
  <c r="D21" i="1"/>
  <c r="D17" i="1"/>
  <c r="D13" i="1"/>
  <c r="D9" i="1"/>
  <c r="D20" i="1"/>
  <c r="D16" i="1"/>
  <c r="D8" i="1"/>
  <c r="D19" i="1"/>
  <c r="D15" i="1"/>
  <c r="D11" i="1"/>
  <c r="D22" i="1"/>
  <c r="D18" i="1"/>
  <c r="D14" i="1"/>
  <c r="D10" i="1"/>
  <c r="D12" i="1"/>
  <c r="J16" i="1"/>
  <c r="K16" i="1" s="1"/>
  <c r="J37" i="1"/>
  <c r="K37" i="1" s="1"/>
  <c r="J14" i="1"/>
  <c r="K14" i="1" s="1"/>
  <c r="F25" i="1"/>
  <c r="L8" i="1"/>
  <c r="M8" i="1" s="1"/>
  <c r="J9" i="1"/>
  <c r="K9" i="1" s="1"/>
  <c r="J8" i="1"/>
  <c r="K8" i="1" s="1"/>
  <c r="J13" i="1"/>
  <c r="K13" i="1" s="1"/>
  <c r="G35" i="1" l="1"/>
  <c r="G48" i="1"/>
  <c r="G46" i="1"/>
  <c r="G42" i="1"/>
  <c r="G45" i="1"/>
  <c r="G41" i="1"/>
  <c r="G44" i="1"/>
  <c r="G47" i="1"/>
  <c r="G43" i="1"/>
  <c r="G37" i="1"/>
  <c r="G40" i="1"/>
  <c r="G33" i="1"/>
  <c r="G34" i="1"/>
  <c r="G36" i="1"/>
  <c r="G38" i="1"/>
  <c r="G39" i="1"/>
  <c r="G20" i="1"/>
  <c r="G16" i="1"/>
  <c r="G12" i="1"/>
  <c r="G15" i="1"/>
  <c r="G11" i="1"/>
  <c r="G22" i="1"/>
  <c r="G18" i="1"/>
  <c r="G14" i="1"/>
  <c r="G10" i="1"/>
  <c r="G21" i="1"/>
  <c r="G17" i="1"/>
  <c r="G13" i="1"/>
  <c r="G9" i="1"/>
  <c r="G19" i="1"/>
  <c r="G8" i="1"/>
</calcChain>
</file>

<file path=xl/sharedStrings.xml><?xml version="1.0" encoding="utf-8"?>
<sst xmlns="http://schemas.openxmlformats.org/spreadsheetml/2006/main" count="50" uniqueCount="42">
  <si>
    <t>Place</t>
  </si>
  <si>
    <t>Overround</t>
  </si>
  <si>
    <t>1st</t>
  </si>
  <si>
    <t>2ND, 3RD</t>
  </si>
  <si>
    <t>Placed%</t>
  </si>
  <si>
    <t>+Place</t>
  </si>
  <si>
    <t>Profit</t>
  </si>
  <si>
    <t>Key:</t>
  </si>
  <si>
    <t>Win Odds</t>
  </si>
  <si>
    <t>Input odds of each horse in decimal format</t>
  </si>
  <si>
    <t>Win odds as a percentage</t>
  </si>
  <si>
    <t>Place odds automatically worked out</t>
  </si>
  <si>
    <t>Place odds as a percentage</t>
  </si>
  <si>
    <t>Win Odds:</t>
  </si>
  <si>
    <t>Column C:</t>
  </si>
  <si>
    <t>Place:</t>
  </si>
  <si>
    <t>1st:</t>
  </si>
  <si>
    <t>+Place:</t>
  </si>
  <si>
    <t>Profit:</t>
  </si>
  <si>
    <t>2nd, 3rd:</t>
  </si>
  <si>
    <t>Profit if just getting placed</t>
  </si>
  <si>
    <t>Placed%:</t>
  </si>
  <si>
    <t>Percentage profit to stakes if winning</t>
  </si>
  <si>
    <t>Percentage profit to stakes if just placed</t>
  </si>
  <si>
    <t>One Fifth the odds</t>
  </si>
  <si>
    <t>A quarter the odds</t>
  </si>
  <si>
    <t>Input the stake amount in G4 or G30</t>
  </si>
  <si>
    <t>Column D</t>
  </si>
  <si>
    <t>Column F:</t>
  </si>
  <si>
    <t>Column G:</t>
  </si>
  <si>
    <t>Percentage of the place market overround</t>
  </si>
  <si>
    <t>Percentage of the win market overround</t>
  </si>
  <si>
    <t>Total profit if the horse wins (win and place money)</t>
  </si>
  <si>
    <t>Profit made on the win part of the bet</t>
  </si>
  <si>
    <t>Profit made on the place part of the bet</t>
  </si>
  <si>
    <t>Column K:</t>
  </si>
  <si>
    <t>Bookmakers aim for over 100% overround in the win market</t>
  </si>
  <si>
    <t>Bookmakers aim for over 100 x the number of places, so 200% plus for two places, 300% for three</t>
  </si>
  <si>
    <t>When betting a quarter the odds, best each way value is with 12-15 runner handicaps.</t>
  </si>
  <si>
    <t xml:space="preserve">By James Dawson. Copyright www.informracing.com </t>
  </si>
  <si>
    <t>When betting to one fifth the odds, best each way value is in 8 runner races only.</t>
  </si>
  <si>
    <t>Input the price of each horse in the Win Odds, (column B, 1 to 15). THIS MUST BE IN DECIMAL FORMAT I.E 4.0 FOR 3/1 ETC..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</si>
</sst>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2" borderId="0" xfId="0" applyNumberFormat="1" applyFill="1"/>
    <xf numFmtId="0" fontId="1" fillId="0" borderId="0" xfId="0" applyFont="1"/>
    <xf numFmtId="0" fontId="0" fillId="4" borderId="0" xfId="0" applyFill="1"/>
    <xf numFmtId="2" fontId="0" fillId="5" borderId="0" xfId="0" applyNumberForma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64" fontId="0" fillId="4" borderId="1" xfId="0" applyNumberFormat="1" applyFill="1" applyBorder="1"/>
    <xf numFmtId="164" fontId="0" fillId="3" borderId="0" xfId="0" applyNumberFormat="1" applyFill="1"/>
    <xf numFmtId="164" fontId="0" fillId="5" borderId="0" xfId="0" applyNumberFormat="1" applyFill="1"/>
    <xf numFmtId="164" fontId="0" fillId="0" borderId="0" xfId="0" applyNumberFormat="1"/>
    <xf numFmtId="9" fontId="0" fillId="0" borderId="0" xfId="0" applyNumberFormat="1"/>
    <xf numFmtId="9" fontId="0" fillId="5" borderId="0" xfId="0" applyNumberFormat="1" applyFill="1"/>
    <xf numFmtId="0" fontId="0" fillId="4" borderId="0" xfId="0" applyFill="1" applyAlignment="1">
      <alignment horizontal="left"/>
    </xf>
    <xf numFmtId="2" fontId="0" fillId="4" borderId="0" xfId="0" applyNumberFormat="1" applyFill="1"/>
    <xf numFmtId="0" fontId="0" fillId="3" borderId="0" xfId="0" applyFill="1" applyAlignment="1">
      <alignment horizontal="left"/>
    </xf>
    <xf numFmtId="2" fontId="0" fillId="3" borderId="0" xfId="0" applyNumberFormat="1" applyFill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9" fontId="0" fillId="6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tabSelected="1" workbookViewId="0">
      <selection activeCell="I28" sqref="I28"/>
    </sheetView>
  </sheetViews>
  <sheetFormatPr defaultRowHeight="15" x14ac:dyDescent="0.25"/>
  <cols>
    <col min="1" max="1" width="9.140625" style="7"/>
    <col min="3" max="5" width="9.140625" style="1"/>
    <col min="8" max="13" width="11.7109375" customWidth="1"/>
    <col min="15" max="15" width="10" customWidth="1"/>
  </cols>
  <sheetData>
    <row r="2" spans="1:22" x14ac:dyDescent="0.25">
      <c r="A2" s="24" t="s">
        <v>41</v>
      </c>
      <c r="B2" s="6"/>
      <c r="C2" s="25"/>
      <c r="D2" s="25"/>
      <c r="E2" s="25"/>
      <c r="F2" s="6"/>
      <c r="G2" s="6"/>
      <c r="H2" s="6"/>
      <c r="I2" s="6"/>
      <c r="J2" s="6"/>
      <c r="K2" s="6"/>
      <c r="L2" s="32"/>
      <c r="M2" s="32"/>
      <c r="O2" s="10" t="s">
        <v>7</v>
      </c>
    </row>
    <row r="3" spans="1:22" x14ac:dyDescent="0.25">
      <c r="A3" s="22" t="s">
        <v>26</v>
      </c>
      <c r="B3" s="11"/>
      <c r="C3" s="23"/>
      <c r="D3" s="23"/>
      <c r="E3" s="23"/>
      <c r="O3" t="s">
        <v>13</v>
      </c>
      <c r="P3" t="s">
        <v>9</v>
      </c>
    </row>
    <row r="4" spans="1:22" ht="15.75" thickBot="1" x14ac:dyDescent="0.3">
      <c r="F4" s="2"/>
      <c r="O4" t="s">
        <v>14</v>
      </c>
      <c r="P4" t="s">
        <v>10</v>
      </c>
    </row>
    <row r="5" spans="1:22" ht="15.75" thickBot="1" x14ac:dyDescent="0.3">
      <c r="A5" s="30" t="s">
        <v>24</v>
      </c>
      <c r="E5" s="29"/>
      <c r="F5" s="2"/>
      <c r="H5" s="16">
        <v>5</v>
      </c>
      <c r="O5" t="s">
        <v>27</v>
      </c>
      <c r="P5" t="s">
        <v>31</v>
      </c>
    </row>
    <row r="6" spans="1:22" x14ac:dyDescent="0.25">
      <c r="E6" s="3"/>
      <c r="F6" s="2"/>
      <c r="O6" t="s">
        <v>15</v>
      </c>
      <c r="P6" t="s">
        <v>11</v>
      </c>
    </row>
    <row r="7" spans="1:22" ht="15.75" thickBot="1" x14ac:dyDescent="0.3">
      <c r="B7" s="26" t="s">
        <v>8</v>
      </c>
      <c r="E7" s="3" t="s">
        <v>0</v>
      </c>
      <c r="F7" s="2"/>
      <c r="H7" s="4" t="s">
        <v>2</v>
      </c>
      <c r="I7" s="3" t="s">
        <v>5</v>
      </c>
      <c r="J7" s="4" t="s">
        <v>6</v>
      </c>
      <c r="K7" s="4"/>
      <c r="L7" s="4" t="s">
        <v>3</v>
      </c>
      <c r="M7" s="4" t="s">
        <v>4</v>
      </c>
      <c r="O7" t="s">
        <v>28</v>
      </c>
      <c r="P7" t="s">
        <v>12</v>
      </c>
      <c r="Q7" s="2"/>
      <c r="R7" s="2"/>
      <c r="S7" s="2"/>
      <c r="T7" s="2"/>
      <c r="U7" s="2"/>
      <c r="V7" s="2"/>
    </row>
    <row r="8" spans="1:22" x14ac:dyDescent="0.25">
      <c r="A8" s="7">
        <v>1</v>
      </c>
      <c r="B8" s="13">
        <v>3</v>
      </c>
      <c r="C8" s="1">
        <f>SUM(100/B8)</f>
        <v>33.333333333333336</v>
      </c>
      <c r="D8" s="31">
        <f>SUM(C8/$C$25)</f>
        <v>0.30776404756353459</v>
      </c>
      <c r="E8" s="12">
        <f>SUM(B8-1)/5+(1)</f>
        <v>1.4</v>
      </c>
      <c r="F8" s="1">
        <f>SUM(100/E8)</f>
        <v>71.428571428571431</v>
      </c>
      <c r="G8" s="31">
        <f>SUM(F8/$F$25)</f>
        <v>0.22477721193971975</v>
      </c>
      <c r="H8" s="17">
        <f>SUM($H$5*(B8-1))</f>
        <v>10</v>
      </c>
      <c r="I8" s="17">
        <f>SUM($H$5*(E8-1))</f>
        <v>1.9999999999999996</v>
      </c>
      <c r="J8" s="17">
        <f>SUM(H8+I8)</f>
        <v>12</v>
      </c>
      <c r="K8" s="20">
        <f>SUM(J8/($H$5*2))</f>
        <v>1.2</v>
      </c>
      <c r="L8" s="18">
        <f>SUM(I8-$H$5)</f>
        <v>-3.0000000000000004</v>
      </c>
      <c r="M8" s="21">
        <f>SUM(L8/$H$5)</f>
        <v>-0.60000000000000009</v>
      </c>
      <c r="O8" t="s">
        <v>29</v>
      </c>
      <c r="P8" t="s">
        <v>30</v>
      </c>
      <c r="S8" s="2"/>
      <c r="T8" s="2"/>
      <c r="U8" s="2"/>
      <c r="V8" s="2"/>
    </row>
    <row r="9" spans="1:22" x14ac:dyDescent="0.25">
      <c r="A9" s="7">
        <v>2</v>
      </c>
      <c r="B9" s="14">
        <v>5</v>
      </c>
      <c r="C9" s="1">
        <f t="shared" ref="C9:C19" si="0">SUM(100/B9)</f>
        <v>20</v>
      </c>
      <c r="D9" s="31">
        <f t="shared" ref="D9:D22" si="1">SUM(C9/$C$25)</f>
        <v>0.18465842853812076</v>
      </c>
      <c r="E9" s="12">
        <f t="shared" ref="E9:E19" si="2">SUM(B9-1)/5+(1)</f>
        <v>1.8</v>
      </c>
      <c r="F9" s="1">
        <f t="shared" ref="F9:F19" si="3">SUM(100/E9)</f>
        <v>55.555555555555557</v>
      </c>
      <c r="G9" s="31">
        <f t="shared" ref="G9:G22" si="4">SUM(F9/$F$25)</f>
        <v>0.17482672039755981</v>
      </c>
      <c r="H9" s="17">
        <f t="shared" ref="H9:H22" si="5">SUM($H$5*(B9-1))</f>
        <v>20</v>
      </c>
      <c r="I9" s="17">
        <f t="shared" ref="I9:I22" si="6">SUM($H$5*(E9-1))</f>
        <v>4</v>
      </c>
      <c r="J9" s="17">
        <f t="shared" ref="J9:J22" si="7">SUM(H9+I9)</f>
        <v>24</v>
      </c>
      <c r="K9" s="20">
        <f t="shared" ref="K9:K15" si="8">SUM(J9/($H$5*2))</f>
        <v>2.4</v>
      </c>
      <c r="L9" s="18">
        <f t="shared" ref="L9:L22" si="9">SUM(I9-$H$5)</f>
        <v>-1</v>
      </c>
      <c r="M9" s="21">
        <f t="shared" ref="M9:M22" si="10">SUM(L9/$H$5)</f>
        <v>-0.2</v>
      </c>
      <c r="O9" s="27" t="s">
        <v>16</v>
      </c>
      <c r="P9" s="28"/>
      <c r="Q9" s="2" t="s">
        <v>33</v>
      </c>
      <c r="R9" s="2"/>
      <c r="S9" s="2"/>
      <c r="T9" s="2"/>
      <c r="U9" s="2"/>
      <c r="V9" s="2"/>
    </row>
    <row r="10" spans="1:22" x14ac:dyDescent="0.25">
      <c r="A10" s="7">
        <v>3</v>
      </c>
      <c r="B10" s="14">
        <v>6</v>
      </c>
      <c r="C10" s="1">
        <f t="shared" si="0"/>
        <v>16.666666666666668</v>
      </c>
      <c r="D10" s="31">
        <f t="shared" si="1"/>
        <v>0.1538820237817673</v>
      </c>
      <c r="E10" s="12">
        <f t="shared" si="2"/>
        <v>2</v>
      </c>
      <c r="F10" s="1">
        <f t="shared" si="3"/>
        <v>50</v>
      </c>
      <c r="G10" s="31">
        <f t="shared" si="4"/>
        <v>0.15734404835780383</v>
      </c>
      <c r="H10" s="17">
        <f t="shared" si="5"/>
        <v>25</v>
      </c>
      <c r="I10" s="17">
        <f t="shared" si="6"/>
        <v>5</v>
      </c>
      <c r="J10" s="17">
        <f t="shared" si="7"/>
        <v>30</v>
      </c>
      <c r="K10" s="20">
        <f t="shared" si="8"/>
        <v>3</v>
      </c>
      <c r="L10" s="18">
        <f t="shared" si="9"/>
        <v>0</v>
      </c>
      <c r="M10" s="21">
        <f t="shared" si="10"/>
        <v>0</v>
      </c>
      <c r="O10" s="2" t="s">
        <v>17</v>
      </c>
      <c r="P10" s="2" t="s">
        <v>34</v>
      </c>
      <c r="Q10" s="2"/>
      <c r="R10" s="2"/>
      <c r="S10" s="2"/>
      <c r="T10" s="2"/>
      <c r="U10" s="2"/>
      <c r="V10" s="2"/>
    </row>
    <row r="11" spans="1:22" x14ac:dyDescent="0.25">
      <c r="A11" s="7">
        <v>4</v>
      </c>
      <c r="B11" s="14">
        <v>8</v>
      </c>
      <c r="C11" s="1">
        <f t="shared" si="0"/>
        <v>12.5</v>
      </c>
      <c r="D11" s="31">
        <f t="shared" si="1"/>
        <v>0.11541151783632547</v>
      </c>
      <c r="E11" s="12">
        <f t="shared" si="2"/>
        <v>2.4</v>
      </c>
      <c r="F11" s="1">
        <f t="shared" si="3"/>
        <v>41.666666666666671</v>
      </c>
      <c r="G11" s="31">
        <f t="shared" si="4"/>
        <v>0.13112004029816987</v>
      </c>
      <c r="H11" s="17">
        <f t="shared" si="5"/>
        <v>35</v>
      </c>
      <c r="I11" s="17">
        <f t="shared" si="6"/>
        <v>7</v>
      </c>
      <c r="J11" s="17">
        <f t="shared" si="7"/>
        <v>42</v>
      </c>
      <c r="K11" s="20">
        <f t="shared" si="8"/>
        <v>4.2</v>
      </c>
      <c r="L11" s="18">
        <f t="shared" si="9"/>
        <v>2</v>
      </c>
      <c r="M11" s="21">
        <f t="shared" si="10"/>
        <v>0.4</v>
      </c>
      <c r="O11" s="2" t="s">
        <v>18</v>
      </c>
      <c r="P11" s="2" t="s">
        <v>32</v>
      </c>
      <c r="Q11" s="2"/>
      <c r="R11" s="2"/>
      <c r="S11" s="2"/>
      <c r="T11" s="2"/>
      <c r="U11" s="2"/>
      <c r="V11" s="2"/>
    </row>
    <row r="12" spans="1:22" x14ac:dyDescent="0.25">
      <c r="A12" s="7">
        <v>5</v>
      </c>
      <c r="B12" s="14">
        <v>9</v>
      </c>
      <c r="C12" s="1">
        <f t="shared" si="0"/>
        <v>11.111111111111111</v>
      </c>
      <c r="D12" s="31">
        <f t="shared" si="1"/>
        <v>0.10258801585451154</v>
      </c>
      <c r="E12" s="12">
        <f t="shared" si="2"/>
        <v>2.6</v>
      </c>
      <c r="F12" s="1">
        <f t="shared" si="3"/>
        <v>38.46153846153846</v>
      </c>
      <c r="G12" s="31">
        <f t="shared" si="4"/>
        <v>0.12103388335215677</v>
      </c>
      <c r="H12" s="17">
        <f t="shared" si="5"/>
        <v>40</v>
      </c>
      <c r="I12" s="17">
        <f t="shared" si="6"/>
        <v>8</v>
      </c>
      <c r="J12" s="17">
        <f t="shared" si="7"/>
        <v>48</v>
      </c>
      <c r="K12" s="20">
        <f t="shared" si="8"/>
        <v>4.8</v>
      </c>
      <c r="L12" s="18">
        <f t="shared" si="9"/>
        <v>3</v>
      </c>
      <c r="M12" s="21">
        <f t="shared" si="10"/>
        <v>0.6</v>
      </c>
      <c r="O12" s="2" t="s">
        <v>35</v>
      </c>
      <c r="P12" s="2" t="s">
        <v>22</v>
      </c>
      <c r="Q12" s="2"/>
      <c r="R12" s="2"/>
      <c r="S12" s="2"/>
      <c r="T12" s="2"/>
      <c r="U12" s="2"/>
      <c r="V12" s="2"/>
    </row>
    <row r="13" spans="1:22" x14ac:dyDescent="0.25">
      <c r="A13" s="7">
        <v>6</v>
      </c>
      <c r="B13" s="14">
        <v>15</v>
      </c>
      <c r="C13" s="1">
        <f t="shared" si="0"/>
        <v>6.666666666666667</v>
      </c>
      <c r="D13" s="31">
        <f t="shared" si="1"/>
        <v>6.1552809512706926E-2</v>
      </c>
      <c r="E13" s="12">
        <f t="shared" si="2"/>
        <v>3.8</v>
      </c>
      <c r="F13" s="1">
        <f t="shared" si="3"/>
        <v>26.315789473684212</v>
      </c>
      <c r="G13" s="31">
        <f t="shared" si="4"/>
        <v>8.2812657030423065E-2</v>
      </c>
      <c r="H13" s="17">
        <f t="shared" si="5"/>
        <v>70</v>
      </c>
      <c r="I13" s="17">
        <f t="shared" si="6"/>
        <v>14</v>
      </c>
      <c r="J13" s="17">
        <f t="shared" si="7"/>
        <v>84</v>
      </c>
      <c r="K13" s="20">
        <f t="shared" si="8"/>
        <v>8.4</v>
      </c>
      <c r="L13" s="18">
        <f t="shared" si="9"/>
        <v>9</v>
      </c>
      <c r="M13" s="21">
        <f t="shared" si="10"/>
        <v>1.8</v>
      </c>
      <c r="O13" s="2" t="s">
        <v>19</v>
      </c>
      <c r="P13" s="2" t="s">
        <v>20</v>
      </c>
      <c r="Q13" s="2"/>
      <c r="R13" s="2"/>
      <c r="S13" s="2"/>
      <c r="T13" s="2"/>
      <c r="U13" s="2"/>
      <c r="V13" s="2"/>
    </row>
    <row r="14" spans="1:22" x14ac:dyDescent="0.25">
      <c r="A14" s="7">
        <v>7</v>
      </c>
      <c r="B14" s="14">
        <v>20</v>
      </c>
      <c r="C14" s="1">
        <f t="shared" si="0"/>
        <v>5</v>
      </c>
      <c r="D14" s="31">
        <f t="shared" si="1"/>
        <v>4.6164607134530189E-2</v>
      </c>
      <c r="E14" s="12">
        <f t="shared" si="2"/>
        <v>4.8</v>
      </c>
      <c r="F14" s="1">
        <f t="shared" si="3"/>
        <v>20.833333333333336</v>
      </c>
      <c r="G14" s="31">
        <f t="shared" si="4"/>
        <v>6.5560020149084935E-2</v>
      </c>
      <c r="H14" s="17">
        <f t="shared" si="5"/>
        <v>95</v>
      </c>
      <c r="I14" s="17">
        <f t="shared" si="6"/>
        <v>19</v>
      </c>
      <c r="J14" s="17">
        <f t="shared" si="7"/>
        <v>114</v>
      </c>
      <c r="K14" s="20">
        <f t="shared" si="8"/>
        <v>11.4</v>
      </c>
      <c r="L14" s="18">
        <f t="shared" si="9"/>
        <v>14</v>
      </c>
      <c r="M14" s="21">
        <f t="shared" si="10"/>
        <v>2.8</v>
      </c>
      <c r="O14" s="2" t="s">
        <v>21</v>
      </c>
      <c r="P14" s="2" t="s">
        <v>23</v>
      </c>
      <c r="Q14" s="2"/>
      <c r="R14" s="2"/>
      <c r="S14" s="2"/>
      <c r="T14" s="2"/>
      <c r="U14" s="2"/>
      <c r="V14" s="2"/>
    </row>
    <row r="15" spans="1:22" x14ac:dyDescent="0.25">
      <c r="A15" s="7">
        <v>8</v>
      </c>
      <c r="B15" s="14">
        <v>33</v>
      </c>
      <c r="C15" s="1">
        <f t="shared" si="0"/>
        <v>3.0303030303030303</v>
      </c>
      <c r="D15" s="31">
        <f t="shared" si="1"/>
        <v>2.7978549778503146E-2</v>
      </c>
      <c r="E15" s="12">
        <f t="shared" si="2"/>
        <v>7.4</v>
      </c>
      <c r="F15" s="1">
        <f t="shared" si="3"/>
        <v>13.513513513513512</v>
      </c>
      <c r="G15" s="31">
        <f t="shared" si="4"/>
        <v>4.2525418475082108E-2</v>
      </c>
      <c r="H15" s="17">
        <f t="shared" si="5"/>
        <v>160</v>
      </c>
      <c r="I15" s="17">
        <f t="shared" si="6"/>
        <v>32</v>
      </c>
      <c r="J15" s="17">
        <f t="shared" si="7"/>
        <v>192</v>
      </c>
      <c r="K15" s="20">
        <f t="shared" si="8"/>
        <v>19.2</v>
      </c>
      <c r="L15" s="18">
        <f t="shared" si="9"/>
        <v>27</v>
      </c>
      <c r="M15" s="21">
        <f t="shared" si="10"/>
        <v>5.4</v>
      </c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7">
        <v>9</v>
      </c>
      <c r="B16" s="14"/>
      <c r="D16" s="31">
        <f t="shared" si="1"/>
        <v>0</v>
      </c>
      <c r="E16" s="12"/>
      <c r="G16" s="31">
        <f t="shared" si="4"/>
        <v>0</v>
      </c>
      <c r="H16" s="17">
        <f t="shared" si="5"/>
        <v>-5</v>
      </c>
      <c r="I16" s="17">
        <f t="shared" si="6"/>
        <v>-5</v>
      </c>
      <c r="J16" s="17">
        <f t="shared" si="7"/>
        <v>-10</v>
      </c>
      <c r="K16" s="20">
        <f>SUM(J16/$H$5)</f>
        <v>-2</v>
      </c>
      <c r="L16" s="18">
        <f t="shared" si="9"/>
        <v>-10</v>
      </c>
      <c r="M16" s="21">
        <f t="shared" si="10"/>
        <v>-2</v>
      </c>
      <c r="O16" s="2" t="s">
        <v>36</v>
      </c>
      <c r="P16" s="2"/>
      <c r="Q16" s="2"/>
      <c r="R16" s="2"/>
      <c r="S16" s="2"/>
      <c r="T16" s="2"/>
      <c r="U16" s="2"/>
      <c r="V16" s="2"/>
    </row>
    <row r="17" spans="1:22" x14ac:dyDescent="0.25">
      <c r="A17" s="7">
        <v>10</v>
      </c>
      <c r="B17" s="14"/>
      <c r="D17" s="31">
        <f t="shared" si="1"/>
        <v>0</v>
      </c>
      <c r="E17" s="12"/>
      <c r="G17" s="31">
        <f t="shared" si="4"/>
        <v>0</v>
      </c>
      <c r="H17" s="17">
        <f t="shared" si="5"/>
        <v>-5</v>
      </c>
      <c r="I17" s="17">
        <f t="shared" si="6"/>
        <v>-5</v>
      </c>
      <c r="J17" s="17">
        <f t="shared" si="7"/>
        <v>-10</v>
      </c>
      <c r="K17" s="20">
        <f>SUM(J17/$H$5)</f>
        <v>-2</v>
      </c>
      <c r="L17" s="18">
        <f t="shared" si="9"/>
        <v>-10</v>
      </c>
      <c r="M17" s="21">
        <f t="shared" si="10"/>
        <v>-2</v>
      </c>
      <c r="O17" s="2" t="s">
        <v>37</v>
      </c>
      <c r="P17" s="2"/>
      <c r="Q17" s="2"/>
      <c r="R17" s="2"/>
      <c r="S17" s="2"/>
      <c r="T17" s="2"/>
      <c r="U17" s="2"/>
      <c r="V17" s="2"/>
    </row>
    <row r="18" spans="1:22" x14ac:dyDescent="0.25">
      <c r="A18" s="7">
        <v>11</v>
      </c>
      <c r="B18" s="14"/>
      <c r="D18" s="31">
        <f t="shared" si="1"/>
        <v>0</v>
      </c>
      <c r="E18" s="12"/>
      <c r="G18" s="31">
        <f t="shared" si="4"/>
        <v>0</v>
      </c>
      <c r="H18" s="17">
        <f t="shared" si="5"/>
        <v>-5</v>
      </c>
      <c r="I18" s="17">
        <f t="shared" si="6"/>
        <v>-5</v>
      </c>
      <c r="J18" s="17">
        <f t="shared" si="7"/>
        <v>-10</v>
      </c>
      <c r="K18" s="20">
        <f>SUM(J18/$H$5)</f>
        <v>-2</v>
      </c>
      <c r="L18" s="18">
        <f t="shared" si="9"/>
        <v>-10</v>
      </c>
      <c r="M18" s="21">
        <f t="shared" si="10"/>
        <v>-2</v>
      </c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7">
        <v>12</v>
      </c>
      <c r="B19" s="14"/>
      <c r="D19" s="31">
        <f t="shared" si="1"/>
        <v>0</v>
      </c>
      <c r="E19" s="12"/>
      <c r="G19" s="31">
        <f t="shared" si="4"/>
        <v>0</v>
      </c>
      <c r="H19" s="17">
        <f t="shared" si="5"/>
        <v>-5</v>
      </c>
      <c r="I19" s="17">
        <f t="shared" si="6"/>
        <v>-5</v>
      </c>
      <c r="J19" s="17">
        <f t="shared" si="7"/>
        <v>-10</v>
      </c>
      <c r="K19" s="20">
        <f>SUM(J19/$H$5)</f>
        <v>-2</v>
      </c>
      <c r="L19" s="18">
        <f t="shared" si="9"/>
        <v>-10</v>
      </c>
      <c r="M19" s="21">
        <f t="shared" si="10"/>
        <v>-2</v>
      </c>
      <c r="O19" s="2" t="s">
        <v>40</v>
      </c>
      <c r="P19" s="2"/>
      <c r="Q19" s="2"/>
      <c r="R19" s="2"/>
      <c r="S19" s="2"/>
      <c r="T19" s="2"/>
      <c r="U19" s="2"/>
      <c r="V19" s="2"/>
    </row>
    <row r="20" spans="1:22" x14ac:dyDescent="0.25">
      <c r="A20" s="7">
        <v>13</v>
      </c>
      <c r="B20" s="14"/>
      <c r="D20" s="31">
        <f t="shared" si="1"/>
        <v>0</v>
      </c>
      <c r="E20" s="12"/>
      <c r="G20" s="31">
        <f t="shared" si="4"/>
        <v>0</v>
      </c>
      <c r="H20" s="17">
        <f t="shared" si="5"/>
        <v>-5</v>
      </c>
      <c r="I20" s="17">
        <f t="shared" si="6"/>
        <v>-5</v>
      </c>
      <c r="J20" s="17">
        <f t="shared" si="7"/>
        <v>-10</v>
      </c>
      <c r="K20" s="20">
        <f>SUM(J20/$H$5)</f>
        <v>-2</v>
      </c>
      <c r="L20" s="18">
        <f t="shared" si="9"/>
        <v>-10</v>
      </c>
      <c r="M20" s="21">
        <f t="shared" si="10"/>
        <v>-2</v>
      </c>
      <c r="O20" s="2" t="s">
        <v>38</v>
      </c>
      <c r="P20" s="2"/>
      <c r="Q20" s="2"/>
      <c r="R20" s="2"/>
      <c r="S20" s="2"/>
      <c r="T20" s="2"/>
      <c r="U20" s="2"/>
      <c r="V20" s="2"/>
    </row>
    <row r="21" spans="1:22" x14ac:dyDescent="0.25">
      <c r="A21" s="7">
        <v>14</v>
      </c>
      <c r="B21" s="14"/>
      <c r="D21" s="31">
        <f t="shared" si="1"/>
        <v>0</v>
      </c>
      <c r="E21" s="12"/>
      <c r="F21" s="1"/>
      <c r="G21" s="31">
        <f t="shared" si="4"/>
        <v>0</v>
      </c>
      <c r="H21" s="17">
        <f t="shared" si="5"/>
        <v>-5</v>
      </c>
      <c r="I21" s="17">
        <f t="shared" si="6"/>
        <v>-5</v>
      </c>
      <c r="J21" s="17">
        <f t="shared" si="7"/>
        <v>-10</v>
      </c>
      <c r="K21" s="20">
        <f>SUM(J21/$H$5)</f>
        <v>-2</v>
      </c>
      <c r="L21" s="18">
        <f t="shared" si="9"/>
        <v>-10</v>
      </c>
      <c r="M21" s="21">
        <f t="shared" si="10"/>
        <v>-2</v>
      </c>
      <c r="O21" s="2"/>
      <c r="P21" s="2"/>
      <c r="Q21" s="2"/>
      <c r="R21" s="2"/>
      <c r="S21" s="2"/>
      <c r="T21" s="2"/>
      <c r="U21" s="2"/>
      <c r="V21" s="2"/>
    </row>
    <row r="22" spans="1:22" ht="15.75" thickBot="1" x14ac:dyDescent="0.3">
      <c r="A22" s="7">
        <v>15</v>
      </c>
      <c r="B22" s="15"/>
      <c r="D22" s="31">
        <f t="shared" si="1"/>
        <v>0</v>
      </c>
      <c r="E22" s="12"/>
      <c r="G22" s="31">
        <f t="shared" si="4"/>
        <v>0</v>
      </c>
      <c r="H22" s="17">
        <f t="shared" si="5"/>
        <v>-5</v>
      </c>
      <c r="I22" s="17">
        <f t="shared" si="6"/>
        <v>-5</v>
      </c>
      <c r="J22" s="17">
        <f t="shared" si="7"/>
        <v>-10</v>
      </c>
      <c r="K22" s="20">
        <f>SUM(J22/$H$5)</f>
        <v>-2</v>
      </c>
      <c r="L22" s="18">
        <f t="shared" si="9"/>
        <v>-10</v>
      </c>
      <c r="M22" s="21">
        <f t="shared" si="10"/>
        <v>-2</v>
      </c>
      <c r="O22" s="2"/>
      <c r="P22" s="2"/>
      <c r="Q22" s="2"/>
      <c r="R22" s="2"/>
      <c r="S22" s="2"/>
      <c r="T22" s="2"/>
      <c r="U22" s="2"/>
      <c r="V22" s="2"/>
    </row>
    <row r="23" spans="1:22" x14ac:dyDescent="0.25">
      <c r="J23" s="19"/>
      <c r="K23" s="19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8" t="s">
        <v>1</v>
      </c>
      <c r="B25" s="5"/>
      <c r="C25" s="9">
        <f>SUM(C8:C24)</f>
        <v>108.30808080808082</v>
      </c>
      <c r="D25" s="9"/>
      <c r="E25" s="9"/>
      <c r="F25" s="9">
        <f>SUM(F8:F24)</f>
        <v>317.77496843286315</v>
      </c>
      <c r="G25" s="5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O26" s="2"/>
      <c r="P26" s="2"/>
      <c r="Q26" s="2"/>
      <c r="R26" s="2"/>
      <c r="S26" s="2"/>
      <c r="T26" s="2"/>
      <c r="U26" s="2"/>
      <c r="V26" s="2"/>
    </row>
    <row r="27" spans="1:22" x14ac:dyDescent="0.25">
      <c r="O27" s="2"/>
      <c r="P27" s="2"/>
      <c r="Q27" s="2"/>
      <c r="R27" s="2"/>
      <c r="S27" s="2"/>
      <c r="T27" s="2"/>
      <c r="U27" s="2"/>
      <c r="V27" s="2"/>
    </row>
    <row r="28" spans="1:22" x14ac:dyDescent="0.25">
      <c r="O28" s="2"/>
      <c r="P28" s="2"/>
      <c r="Q28" s="2"/>
      <c r="R28" s="2"/>
      <c r="S28" s="2"/>
      <c r="T28" s="2"/>
      <c r="U28" s="2"/>
      <c r="V28" s="2"/>
    </row>
    <row r="29" spans="1:22" ht="15.75" thickBot="1" x14ac:dyDescent="0.3">
      <c r="F29" s="2"/>
    </row>
    <row r="30" spans="1:22" ht="15.75" thickBot="1" x14ac:dyDescent="0.3">
      <c r="A30" s="30" t="s">
        <v>25</v>
      </c>
      <c r="E30" s="29"/>
      <c r="F30" s="2"/>
      <c r="H30" s="16">
        <v>5</v>
      </c>
    </row>
    <row r="31" spans="1:22" x14ac:dyDescent="0.25">
      <c r="E31" s="3"/>
      <c r="F31" s="2"/>
    </row>
    <row r="32" spans="1:22" ht="15.75" thickBot="1" x14ac:dyDescent="0.3">
      <c r="B32" s="26" t="s">
        <v>8</v>
      </c>
      <c r="E32" s="3" t="s">
        <v>0</v>
      </c>
      <c r="F32" s="2"/>
      <c r="H32" s="4" t="s">
        <v>2</v>
      </c>
      <c r="I32" s="3" t="s">
        <v>5</v>
      </c>
      <c r="J32" s="4" t="s">
        <v>6</v>
      </c>
      <c r="K32" s="4"/>
      <c r="L32" s="4" t="s">
        <v>3</v>
      </c>
      <c r="M32" s="4" t="s">
        <v>4</v>
      </c>
    </row>
    <row r="33" spans="1:13" x14ac:dyDescent="0.25">
      <c r="A33" s="7">
        <v>1</v>
      </c>
      <c r="B33" s="13">
        <v>2</v>
      </c>
      <c r="C33" s="1">
        <f>SUM(100/B33)</f>
        <v>50</v>
      </c>
      <c r="D33" s="31">
        <f t="shared" ref="D33:D48" si="11">SUM(C33/$C$25)</f>
        <v>0.46164607134530189</v>
      </c>
      <c r="E33" s="12">
        <f>SUM(B33-1)/4+(1)</f>
        <v>1.25</v>
      </c>
      <c r="F33" s="1">
        <f>SUM(100/E33)</f>
        <v>80</v>
      </c>
      <c r="G33" s="31">
        <f t="shared" ref="G33:G48" si="12">SUM(F33/$F$25)</f>
        <v>0.25175047737248613</v>
      </c>
      <c r="H33" s="17">
        <f>SUM($H$30*(B33-1))</f>
        <v>5</v>
      </c>
      <c r="I33" s="17">
        <f>SUM($H$30*(E33-1))</f>
        <v>1.25</v>
      </c>
      <c r="J33" s="17">
        <f>SUM(H33+I33)</f>
        <v>6.25</v>
      </c>
      <c r="K33" s="20">
        <f>SUM(J33/($H$30*2))</f>
        <v>0.625</v>
      </c>
      <c r="L33" s="18">
        <f>SUM(I33-$H$30)</f>
        <v>-3.75</v>
      </c>
      <c r="M33" s="21">
        <f>SUM(L33/$H$30)</f>
        <v>-0.75</v>
      </c>
    </row>
    <row r="34" spans="1:13" x14ac:dyDescent="0.25">
      <c r="A34" s="7">
        <v>2</v>
      </c>
      <c r="B34" s="14">
        <v>6</v>
      </c>
      <c r="C34" s="1">
        <f t="shared" ref="C34:C40" si="13">SUM(100/B34)</f>
        <v>16.666666666666668</v>
      </c>
      <c r="D34" s="31">
        <f t="shared" si="11"/>
        <v>0.1538820237817673</v>
      </c>
      <c r="E34" s="12">
        <f t="shared" ref="E34:E48" si="14">SUM(B34-1)/4+(1)</f>
        <v>2.25</v>
      </c>
      <c r="F34" s="1">
        <f t="shared" ref="F34:F40" si="15">SUM(100/E34)</f>
        <v>44.444444444444443</v>
      </c>
      <c r="G34" s="31">
        <f t="shared" si="12"/>
        <v>0.13986137631804782</v>
      </c>
      <c r="H34" s="17">
        <f t="shared" ref="H34:H48" si="16">SUM($H$30*(B34-1))</f>
        <v>25</v>
      </c>
      <c r="I34" s="17">
        <f t="shared" ref="I34:I48" si="17">SUM($H$30*(E34-1))</f>
        <v>6.25</v>
      </c>
      <c r="J34" s="17">
        <f t="shared" ref="J34:J48" si="18">SUM(H34+I34)</f>
        <v>31.25</v>
      </c>
      <c r="K34" s="20">
        <f t="shared" ref="K34:K47" si="19">SUM(J34/($H$30*2))</f>
        <v>3.125</v>
      </c>
      <c r="L34" s="18">
        <f t="shared" ref="L34:L48" si="20">SUM(I34-$H$30)</f>
        <v>1.25</v>
      </c>
      <c r="M34" s="21">
        <f t="shared" ref="M34:M48" si="21">SUM(L34/$H$30)</f>
        <v>0.25</v>
      </c>
    </row>
    <row r="35" spans="1:13" x14ac:dyDescent="0.25">
      <c r="A35" s="7">
        <v>3</v>
      </c>
      <c r="B35" s="14">
        <v>7</v>
      </c>
      <c r="C35" s="1">
        <f t="shared" si="13"/>
        <v>14.285714285714286</v>
      </c>
      <c r="D35" s="31">
        <f t="shared" si="11"/>
        <v>0.13189887752722912</v>
      </c>
      <c r="E35" s="12">
        <f t="shared" si="14"/>
        <v>2.5</v>
      </c>
      <c r="F35" s="1">
        <f t="shared" si="15"/>
        <v>40</v>
      </c>
      <c r="G35" s="31">
        <f t="shared" si="12"/>
        <v>0.12587523868624306</v>
      </c>
      <c r="H35" s="17">
        <f t="shared" si="16"/>
        <v>30</v>
      </c>
      <c r="I35" s="17">
        <f t="shared" si="17"/>
        <v>7.5</v>
      </c>
      <c r="J35" s="17">
        <f t="shared" si="18"/>
        <v>37.5</v>
      </c>
      <c r="K35" s="20">
        <f t="shared" si="19"/>
        <v>3.75</v>
      </c>
      <c r="L35" s="18">
        <f t="shared" si="20"/>
        <v>2.5</v>
      </c>
      <c r="M35" s="21">
        <f t="shared" si="21"/>
        <v>0.5</v>
      </c>
    </row>
    <row r="36" spans="1:13" x14ac:dyDescent="0.25">
      <c r="A36" s="7">
        <v>4</v>
      </c>
      <c r="B36" s="14">
        <v>8</v>
      </c>
      <c r="C36" s="1">
        <f t="shared" si="13"/>
        <v>12.5</v>
      </c>
      <c r="D36" s="31">
        <f t="shared" si="11"/>
        <v>0.11541151783632547</v>
      </c>
      <c r="E36" s="12">
        <f t="shared" si="14"/>
        <v>2.75</v>
      </c>
      <c r="F36" s="1">
        <f t="shared" si="15"/>
        <v>36.363636363636367</v>
      </c>
      <c r="G36" s="31">
        <f t="shared" si="12"/>
        <v>0.11443203516931187</v>
      </c>
      <c r="H36" s="17">
        <f t="shared" si="16"/>
        <v>35</v>
      </c>
      <c r="I36" s="17">
        <f t="shared" si="17"/>
        <v>8.75</v>
      </c>
      <c r="J36" s="17">
        <f t="shared" si="18"/>
        <v>43.75</v>
      </c>
      <c r="K36" s="20">
        <f t="shared" si="19"/>
        <v>4.375</v>
      </c>
      <c r="L36" s="18">
        <f t="shared" si="20"/>
        <v>3.75</v>
      </c>
      <c r="M36" s="21">
        <f t="shared" si="21"/>
        <v>0.75</v>
      </c>
    </row>
    <row r="37" spans="1:13" x14ac:dyDescent="0.25">
      <c r="A37" s="7">
        <v>5</v>
      </c>
      <c r="B37" s="14">
        <v>13</v>
      </c>
      <c r="C37" s="1">
        <f t="shared" si="13"/>
        <v>7.6923076923076925</v>
      </c>
      <c r="D37" s="31">
        <f t="shared" si="11"/>
        <v>7.102247251466183E-2</v>
      </c>
      <c r="E37" s="12">
        <f t="shared" si="14"/>
        <v>4</v>
      </c>
      <c r="F37" s="1">
        <f t="shared" si="15"/>
        <v>25</v>
      </c>
      <c r="G37" s="31">
        <f t="shared" si="12"/>
        <v>7.8672024178901914E-2</v>
      </c>
      <c r="H37" s="17">
        <f t="shared" si="16"/>
        <v>60</v>
      </c>
      <c r="I37" s="17">
        <f t="shared" si="17"/>
        <v>15</v>
      </c>
      <c r="J37" s="17">
        <f t="shared" si="18"/>
        <v>75</v>
      </c>
      <c r="K37" s="20">
        <f t="shared" si="19"/>
        <v>7.5</v>
      </c>
      <c r="L37" s="18">
        <f t="shared" si="20"/>
        <v>10</v>
      </c>
      <c r="M37" s="21">
        <f t="shared" si="21"/>
        <v>2</v>
      </c>
    </row>
    <row r="38" spans="1:13" x14ac:dyDescent="0.25">
      <c r="A38" s="7">
        <v>6</v>
      </c>
      <c r="B38" s="14">
        <v>15</v>
      </c>
      <c r="C38" s="1">
        <f t="shared" si="13"/>
        <v>6.666666666666667</v>
      </c>
      <c r="D38" s="31">
        <f t="shared" si="11"/>
        <v>6.1552809512706926E-2</v>
      </c>
      <c r="E38" s="12">
        <f t="shared" si="14"/>
        <v>4.5</v>
      </c>
      <c r="F38" s="1">
        <f t="shared" si="15"/>
        <v>22.222222222222221</v>
      </c>
      <c r="G38" s="31">
        <f t="shared" si="12"/>
        <v>6.993068815902391E-2</v>
      </c>
      <c r="H38" s="17">
        <f t="shared" si="16"/>
        <v>70</v>
      </c>
      <c r="I38" s="17">
        <f t="shared" si="17"/>
        <v>17.5</v>
      </c>
      <c r="J38" s="17">
        <f t="shared" si="18"/>
        <v>87.5</v>
      </c>
      <c r="K38" s="20">
        <f t="shared" si="19"/>
        <v>8.75</v>
      </c>
      <c r="L38" s="18">
        <f t="shared" si="20"/>
        <v>12.5</v>
      </c>
      <c r="M38" s="21">
        <f t="shared" si="21"/>
        <v>2.5</v>
      </c>
    </row>
    <row r="39" spans="1:13" x14ac:dyDescent="0.25">
      <c r="A39" s="7">
        <v>7</v>
      </c>
      <c r="B39" s="14">
        <v>17</v>
      </c>
      <c r="C39" s="1">
        <f t="shared" si="13"/>
        <v>5.882352941176471</v>
      </c>
      <c r="D39" s="31">
        <f t="shared" si="11"/>
        <v>5.4311302511211995E-2</v>
      </c>
      <c r="E39" s="12">
        <f t="shared" si="14"/>
        <v>5</v>
      </c>
      <c r="F39" s="1">
        <f t="shared" si="15"/>
        <v>20</v>
      </c>
      <c r="G39" s="31">
        <f t="shared" si="12"/>
        <v>6.2937619343121531E-2</v>
      </c>
      <c r="H39" s="17">
        <f t="shared" si="16"/>
        <v>80</v>
      </c>
      <c r="I39" s="17">
        <f t="shared" si="17"/>
        <v>20</v>
      </c>
      <c r="J39" s="17">
        <f t="shared" si="18"/>
        <v>100</v>
      </c>
      <c r="K39" s="20">
        <f t="shared" si="19"/>
        <v>10</v>
      </c>
      <c r="L39" s="18">
        <f t="shared" si="20"/>
        <v>15</v>
      </c>
      <c r="M39" s="21">
        <f t="shared" si="21"/>
        <v>3</v>
      </c>
    </row>
    <row r="40" spans="1:13" x14ac:dyDescent="0.25">
      <c r="A40" s="7">
        <v>8</v>
      </c>
      <c r="B40" s="14">
        <v>33</v>
      </c>
      <c r="C40" s="1">
        <f t="shared" si="13"/>
        <v>3.0303030303030303</v>
      </c>
      <c r="D40" s="31">
        <f t="shared" si="11"/>
        <v>2.7978549778503146E-2</v>
      </c>
      <c r="E40" s="12">
        <f t="shared" si="14"/>
        <v>9</v>
      </c>
      <c r="F40" s="1">
        <f t="shared" si="15"/>
        <v>11.111111111111111</v>
      </c>
      <c r="G40" s="31">
        <f t="shared" si="12"/>
        <v>3.4965344079511955E-2</v>
      </c>
      <c r="H40" s="17">
        <f t="shared" si="16"/>
        <v>160</v>
      </c>
      <c r="I40" s="17">
        <f t="shared" si="17"/>
        <v>40</v>
      </c>
      <c r="J40" s="17">
        <f t="shared" si="18"/>
        <v>200</v>
      </c>
      <c r="K40" s="20">
        <f t="shared" si="19"/>
        <v>20</v>
      </c>
      <c r="L40" s="18">
        <f t="shared" si="20"/>
        <v>35</v>
      </c>
      <c r="M40" s="21">
        <f t="shared" si="21"/>
        <v>7</v>
      </c>
    </row>
    <row r="41" spans="1:13" x14ac:dyDescent="0.25">
      <c r="A41" s="7">
        <v>9</v>
      </c>
      <c r="B41" s="14"/>
      <c r="D41" s="31">
        <f t="shared" si="11"/>
        <v>0</v>
      </c>
      <c r="E41" s="12">
        <f t="shared" si="14"/>
        <v>0.75</v>
      </c>
      <c r="G41" s="31">
        <f t="shared" si="12"/>
        <v>0</v>
      </c>
      <c r="H41" s="17">
        <f t="shared" si="16"/>
        <v>-5</v>
      </c>
      <c r="I41" s="17">
        <f t="shared" si="17"/>
        <v>-1.25</v>
      </c>
      <c r="J41" s="17">
        <f t="shared" si="18"/>
        <v>-6.25</v>
      </c>
      <c r="K41" s="20">
        <f t="shared" si="19"/>
        <v>-0.625</v>
      </c>
      <c r="L41" s="18">
        <f t="shared" si="20"/>
        <v>-6.25</v>
      </c>
      <c r="M41" s="21">
        <f t="shared" si="21"/>
        <v>-1.25</v>
      </c>
    </row>
    <row r="42" spans="1:13" x14ac:dyDescent="0.25">
      <c r="A42" s="7">
        <v>10</v>
      </c>
      <c r="B42" s="14"/>
      <c r="D42" s="31">
        <f t="shared" si="11"/>
        <v>0</v>
      </c>
      <c r="E42" s="12">
        <f t="shared" si="14"/>
        <v>0.75</v>
      </c>
      <c r="G42" s="31">
        <f t="shared" si="12"/>
        <v>0</v>
      </c>
      <c r="H42" s="17">
        <f t="shared" si="16"/>
        <v>-5</v>
      </c>
      <c r="I42" s="17">
        <f t="shared" si="17"/>
        <v>-1.25</v>
      </c>
      <c r="J42" s="17">
        <f t="shared" si="18"/>
        <v>-6.25</v>
      </c>
      <c r="K42" s="20">
        <f t="shared" si="19"/>
        <v>-0.625</v>
      </c>
      <c r="L42" s="18">
        <f t="shared" si="20"/>
        <v>-6.25</v>
      </c>
      <c r="M42" s="21">
        <f t="shared" si="21"/>
        <v>-1.25</v>
      </c>
    </row>
    <row r="43" spans="1:13" x14ac:dyDescent="0.25">
      <c r="A43" s="7">
        <v>11</v>
      </c>
      <c r="B43" s="14"/>
      <c r="D43" s="31">
        <f t="shared" si="11"/>
        <v>0</v>
      </c>
      <c r="E43" s="12">
        <f t="shared" si="14"/>
        <v>0.75</v>
      </c>
      <c r="G43" s="31">
        <f t="shared" si="12"/>
        <v>0</v>
      </c>
      <c r="H43" s="17">
        <f t="shared" si="16"/>
        <v>-5</v>
      </c>
      <c r="I43" s="17">
        <f t="shared" si="17"/>
        <v>-1.25</v>
      </c>
      <c r="J43" s="17">
        <f t="shared" si="18"/>
        <v>-6.25</v>
      </c>
      <c r="K43" s="20">
        <f t="shared" si="19"/>
        <v>-0.625</v>
      </c>
      <c r="L43" s="18">
        <f t="shared" si="20"/>
        <v>-6.25</v>
      </c>
      <c r="M43" s="21">
        <f t="shared" si="21"/>
        <v>-1.25</v>
      </c>
    </row>
    <row r="44" spans="1:13" x14ac:dyDescent="0.25">
      <c r="A44" s="7">
        <v>12</v>
      </c>
      <c r="B44" s="14"/>
      <c r="D44" s="31">
        <f t="shared" si="11"/>
        <v>0</v>
      </c>
      <c r="E44" s="12">
        <f t="shared" si="14"/>
        <v>0.75</v>
      </c>
      <c r="G44" s="31">
        <f t="shared" si="12"/>
        <v>0</v>
      </c>
      <c r="H44" s="17">
        <f t="shared" si="16"/>
        <v>-5</v>
      </c>
      <c r="I44" s="17">
        <f t="shared" si="17"/>
        <v>-1.25</v>
      </c>
      <c r="J44" s="17">
        <f t="shared" si="18"/>
        <v>-6.25</v>
      </c>
      <c r="K44" s="20">
        <f t="shared" si="19"/>
        <v>-0.625</v>
      </c>
      <c r="L44" s="18">
        <f t="shared" si="20"/>
        <v>-6.25</v>
      </c>
      <c r="M44" s="21">
        <f t="shared" si="21"/>
        <v>-1.25</v>
      </c>
    </row>
    <row r="45" spans="1:13" x14ac:dyDescent="0.25">
      <c r="A45" s="7">
        <v>13</v>
      </c>
      <c r="B45" s="14"/>
      <c r="D45" s="31">
        <f t="shared" si="11"/>
        <v>0</v>
      </c>
      <c r="E45" s="12">
        <f t="shared" si="14"/>
        <v>0.75</v>
      </c>
      <c r="G45" s="31">
        <f t="shared" si="12"/>
        <v>0</v>
      </c>
      <c r="H45" s="17">
        <f t="shared" si="16"/>
        <v>-5</v>
      </c>
      <c r="I45" s="17">
        <f t="shared" si="17"/>
        <v>-1.25</v>
      </c>
      <c r="J45" s="17">
        <f t="shared" si="18"/>
        <v>-6.25</v>
      </c>
      <c r="K45" s="20">
        <f t="shared" si="19"/>
        <v>-0.625</v>
      </c>
      <c r="L45" s="18">
        <f t="shared" si="20"/>
        <v>-6.25</v>
      </c>
      <c r="M45" s="21">
        <f t="shared" si="21"/>
        <v>-1.25</v>
      </c>
    </row>
    <row r="46" spans="1:13" x14ac:dyDescent="0.25">
      <c r="A46" s="7">
        <v>14</v>
      </c>
      <c r="B46" s="14"/>
      <c r="D46" s="31">
        <f t="shared" si="11"/>
        <v>0</v>
      </c>
      <c r="E46" s="12">
        <f t="shared" si="14"/>
        <v>0.75</v>
      </c>
      <c r="F46" s="1"/>
      <c r="G46" s="31">
        <f t="shared" si="12"/>
        <v>0</v>
      </c>
      <c r="H46" s="17">
        <f t="shared" si="16"/>
        <v>-5</v>
      </c>
      <c r="I46" s="17">
        <f t="shared" si="17"/>
        <v>-1.25</v>
      </c>
      <c r="J46" s="17">
        <f t="shared" si="18"/>
        <v>-6.25</v>
      </c>
      <c r="K46" s="20">
        <f t="shared" si="19"/>
        <v>-0.625</v>
      </c>
      <c r="L46" s="18">
        <f t="shared" si="20"/>
        <v>-6.25</v>
      </c>
      <c r="M46" s="21">
        <f t="shared" si="21"/>
        <v>-1.25</v>
      </c>
    </row>
    <row r="47" spans="1:13" x14ac:dyDescent="0.25">
      <c r="A47" s="7">
        <v>15</v>
      </c>
      <c r="B47" s="14"/>
      <c r="D47" s="31">
        <f t="shared" si="11"/>
        <v>0</v>
      </c>
      <c r="E47" s="12">
        <f t="shared" si="14"/>
        <v>0.75</v>
      </c>
      <c r="G47" s="31">
        <f t="shared" si="12"/>
        <v>0</v>
      </c>
      <c r="H47" s="17">
        <f t="shared" si="16"/>
        <v>-5</v>
      </c>
      <c r="I47" s="17">
        <f t="shared" si="17"/>
        <v>-1.25</v>
      </c>
      <c r="J47" s="17">
        <f t="shared" si="18"/>
        <v>-6.25</v>
      </c>
      <c r="K47" s="20">
        <f t="shared" si="19"/>
        <v>-0.625</v>
      </c>
      <c r="L47" s="18">
        <f t="shared" si="20"/>
        <v>-6.25</v>
      </c>
      <c r="M47" s="21">
        <f t="shared" si="21"/>
        <v>-1.25</v>
      </c>
    </row>
    <row r="48" spans="1:13" ht="15.75" thickBot="1" x14ac:dyDescent="0.3">
      <c r="A48" s="7">
        <v>16</v>
      </c>
      <c r="B48" s="15"/>
      <c r="D48" s="31">
        <f t="shared" si="11"/>
        <v>0</v>
      </c>
      <c r="E48" s="12">
        <f t="shared" si="14"/>
        <v>0.75</v>
      </c>
      <c r="G48" s="31">
        <f t="shared" si="12"/>
        <v>0</v>
      </c>
      <c r="H48" s="17">
        <f t="shared" si="16"/>
        <v>-5</v>
      </c>
      <c r="I48" s="17">
        <f t="shared" si="17"/>
        <v>-1.25</v>
      </c>
      <c r="J48" s="17">
        <f t="shared" si="18"/>
        <v>-6.25</v>
      </c>
      <c r="K48" s="19"/>
      <c r="L48" s="18">
        <f t="shared" si="20"/>
        <v>-6.25</v>
      </c>
      <c r="M48" s="21">
        <f t="shared" si="21"/>
        <v>-1.25</v>
      </c>
    </row>
    <row r="49" spans="1:11" x14ac:dyDescent="0.25">
      <c r="J49" s="19"/>
      <c r="K49" s="19"/>
    </row>
    <row r="51" spans="1:11" x14ac:dyDescent="0.25">
      <c r="A51" s="8" t="s">
        <v>1</v>
      </c>
      <c r="B51" s="5"/>
      <c r="C51" s="9">
        <f>SUM(C33:C50)</f>
        <v>116.72401128283482</v>
      </c>
      <c r="D51" s="9"/>
      <c r="E51" s="9"/>
      <c r="F51" s="9">
        <f>SUM(F33:F50)</f>
        <v>279.14141414141415</v>
      </c>
      <c r="G51" s="5"/>
    </row>
    <row r="54" spans="1:11" x14ac:dyDescent="0.25">
      <c r="A54" s="7" t="s">
        <v>39</v>
      </c>
    </row>
  </sheetData>
  <pageMargins left="0.7" right="0.7" top="0.75" bottom="0.75" header="0.3" footer="0.3"/>
  <pageSetup paperSize="9" orientation="portrait" r:id="rId1"/>
  <ignoredErrors>
    <ignoredError sqref="E8 L8 L16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2015-10-13T08:36:17Z</dcterms:created>
  <dcterms:modified xsi:type="dcterms:W3CDTF">2015-10-14T08:32:17Z</dcterms:modified>
</cp:coreProperties>
</file>